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ownloads\"/>
    </mc:Choice>
  </mc:AlternateContent>
  <xr:revisionPtr revIDLastSave="0" documentId="13_ncr:1_{29406C13-8BEC-4190-869C-0486178BDEA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N26" i="1" l="1"/>
  <c r="K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H26" i="1" l="1"/>
  <c r="P13" i="1" l="1"/>
  <c r="N27" i="1" l="1"/>
  <c r="K27" i="1" l="1"/>
  <c r="M26" i="1"/>
  <c r="L26" i="1"/>
  <c r="I27" i="1"/>
  <c r="I26" i="1"/>
  <c r="G26" i="1"/>
  <c r="P26" i="1" l="1"/>
  <c r="H27" i="1"/>
  <c r="G27" i="1"/>
  <c r="P27" i="1" l="1"/>
  <c r="P28" i="1" s="1"/>
</calcChain>
</file>

<file path=xl/sharedStrings.xml><?xml version="1.0" encoding="utf-8"?>
<sst xmlns="http://schemas.openxmlformats.org/spreadsheetml/2006/main" count="73" uniqueCount="59">
  <si>
    <t>Реестр педагогических работников образовательных учреждении,реализовавших свое право на меры социальной поддержки по оплате</t>
  </si>
  <si>
    <t>жилья, отопления и освещения по Чесменскому муниципальному району</t>
  </si>
  <si>
    <t>№ п/п</t>
  </si>
  <si>
    <t>Фамилия, имя отчество (полностью)</t>
  </si>
  <si>
    <t>Адрес по месту регистрации</t>
  </si>
  <si>
    <t>Место работы должность</t>
  </si>
  <si>
    <t>Занимаемая общая (отапл.площ.) жилого помещения</t>
  </si>
  <si>
    <t>Кол-во членов семьи</t>
  </si>
  <si>
    <t>Расходы организаций, связанные с предоставлением мер соцподдержки(руб), в том числе:</t>
  </si>
  <si>
    <t>Содержание жилья; КАП ремонт</t>
  </si>
  <si>
    <t>Коммунальные услуги</t>
  </si>
  <si>
    <t>Итого расходы на оплату жилья, отопления и освещения</t>
  </si>
  <si>
    <t>освещение</t>
  </si>
  <si>
    <t>Твердое топливо</t>
  </si>
  <si>
    <t>центральное</t>
  </si>
  <si>
    <t>электрическое</t>
  </si>
  <si>
    <t>дрова</t>
  </si>
  <si>
    <t>ТКО</t>
  </si>
  <si>
    <t>доставка</t>
  </si>
  <si>
    <t>ШЛЕНКИНА Л.П.</t>
  </si>
  <si>
    <t>Юбилейная 1/4</t>
  </si>
  <si>
    <t>учитель</t>
  </si>
  <si>
    <t>МИРХАЙДАРОВА Л.А.</t>
  </si>
  <si>
    <t>Молодежная 9/1</t>
  </si>
  <si>
    <t>КОЛОМЫЦЕВА Л.А. ПЕНСИОН</t>
  </si>
  <si>
    <t>Юбилейная 8</t>
  </si>
  <si>
    <t>ЕСИНА Л.И. ПЕНСИОНЕР</t>
  </si>
  <si>
    <t>Юбилейная 2/2</t>
  </si>
  <si>
    <t>МИРХАЙДАРОВА Е.Н.</t>
  </si>
  <si>
    <t>КСЕНОФОНТОВА Т.А.</t>
  </si>
  <si>
    <t>Юбилейная 3/2</t>
  </si>
  <si>
    <t>ФЕДОТОВ Ю.В.</t>
  </si>
  <si>
    <t>АРАПОВА О.В.</t>
  </si>
  <si>
    <t>Октябрьская 22</t>
  </si>
  <si>
    <t>НИКОЛАЕВА Т.А.</t>
  </si>
  <si>
    <t>ИТОГО без пенсионеров</t>
  </si>
  <si>
    <t>ИТОГО пенсионеры</t>
  </si>
  <si>
    <t xml:space="preserve">Директор МБОУ                 </t>
  </si>
  <si>
    <t>Л.А. Коломыцева</t>
  </si>
  <si>
    <r>
      <t xml:space="preserve">   </t>
    </r>
    <r>
      <rPr>
        <b/>
        <i/>
        <u/>
        <sz val="11"/>
        <color rgb="FF000000"/>
        <rFont val="Calibri"/>
        <charset val="204"/>
      </rPr>
      <t xml:space="preserve">МБОУ "СВЕТЛОВСКАЯ СОШ имени Анчина Н.Н"                  </t>
    </r>
    <r>
      <rPr>
        <b/>
        <sz val="11"/>
        <color rgb="FF000000"/>
        <rFont val="Calibri"/>
        <charset val="204"/>
      </rPr>
      <t xml:space="preserve">    Приложение 3 к приказу№80 от 10/04/07 Министерства соц.отношений Чел.обл.</t>
    </r>
  </si>
  <si>
    <t>пер.Целинный 4/2</t>
  </si>
  <si>
    <t>ШТИНОВА О.А.</t>
  </si>
  <si>
    <t>пер.Целинный 4/1</t>
  </si>
  <si>
    <t>Островского 27/2</t>
  </si>
  <si>
    <t>ЗАЙЦЕВА М.Ф</t>
  </si>
  <si>
    <t xml:space="preserve">                               отопление</t>
  </si>
  <si>
    <t>газ отопление</t>
  </si>
  <si>
    <t>пищепригот</t>
  </si>
  <si>
    <t>Шолохова 4/2</t>
  </si>
  <si>
    <t>Островского 37а</t>
  </si>
  <si>
    <t>Кофтун Е.П.</t>
  </si>
  <si>
    <t>Уральская 17</t>
  </si>
  <si>
    <t>Островского 39/2</t>
  </si>
  <si>
    <t>ХУРАМШИНА Н.Е</t>
  </si>
  <si>
    <t>Каламбаев У.Г.</t>
  </si>
  <si>
    <t>Пушкина 24/4</t>
  </si>
  <si>
    <t>Кульмухамедова И.А.</t>
  </si>
  <si>
    <t>Островского 6/4</t>
  </si>
  <si>
    <t>Февраль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</si>
</sst>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charset val="204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8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Times New Roman CYR"/>
      <charset val="204"/>
    </font>
    <font>
      <sz val="10"/>
      <color rgb="FF000000"/>
      <name val="Calibri"/>
      <charset val="204"/>
    </font>
    <font>
      <b/>
      <i/>
      <u/>
      <sz val="11"/>
      <color rgb="FF000000"/>
      <name val="Calibri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vertical="top" wrapText="1"/>
    </xf>
    <xf numFmtId="0" fontId="4" fillId="0" borderId="14" xfId="0" applyNumberFormat="1" applyFont="1" applyFill="1" applyBorder="1" applyAlignment="1" applyProtection="1">
      <alignment vertical="top" wrapText="1"/>
    </xf>
    <xf numFmtId="0" fontId="4" fillId="0" borderId="11" xfId="0" applyNumberFormat="1" applyFont="1" applyFill="1" applyBorder="1" applyAlignment="1" applyProtection="1">
      <alignment vertical="top" wrapText="1"/>
    </xf>
    <xf numFmtId="2" fontId="4" fillId="0" borderId="11" xfId="0" applyNumberFormat="1" applyFont="1" applyFill="1" applyBorder="1" applyAlignment="1" applyProtection="1">
      <alignment vertical="top" wrapText="1"/>
    </xf>
    <xf numFmtId="0" fontId="4" fillId="2" borderId="14" xfId="0" applyNumberFormat="1" applyFont="1" applyFill="1" applyBorder="1" applyAlignment="1" applyProtection="1">
      <alignment vertical="top" wrapText="1"/>
    </xf>
    <xf numFmtId="0" fontId="4" fillId="2" borderId="11" xfId="0" applyNumberFormat="1" applyFont="1" applyFill="1" applyBorder="1" applyAlignment="1" applyProtection="1">
      <alignment vertical="top" wrapText="1"/>
    </xf>
    <xf numFmtId="2" fontId="4" fillId="2" borderId="11" xfId="0" applyNumberFormat="1" applyFont="1" applyFill="1" applyBorder="1" applyAlignment="1" applyProtection="1">
      <alignment vertical="top" wrapText="1"/>
    </xf>
    <xf numFmtId="0" fontId="4" fillId="0" borderId="14" xfId="0" applyNumberFormat="1" applyFont="1" applyFill="1" applyBorder="1" applyAlignment="1" applyProtection="1">
      <alignment horizontal="right" vertical="center" wrapText="1"/>
    </xf>
    <xf numFmtId="0" fontId="1" fillId="2" borderId="0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2" fontId="8" fillId="0" borderId="15" xfId="0" applyNumberFormat="1" applyFont="1" applyFill="1" applyBorder="1" applyAlignment="1" applyProtection="1"/>
    <xf numFmtId="0" fontId="8" fillId="0" borderId="11" xfId="0" applyNumberFormat="1" applyFont="1" applyFill="1" applyBorder="1" applyAlignment="1" applyProtection="1">
      <alignment vertical="top" wrapText="1"/>
    </xf>
    <xf numFmtId="0" fontId="3" fillId="0" borderId="11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0" fontId="9" fillId="0" borderId="11" xfId="0" applyNumberFormat="1" applyFont="1" applyFill="1" applyBorder="1" applyAlignment="1" applyProtection="1">
      <alignment vertical="top" wrapText="1"/>
    </xf>
    <xf numFmtId="0" fontId="4" fillId="0" borderId="7" xfId="0" applyNumberFormat="1" applyFont="1" applyFill="1" applyBorder="1" applyAlignment="1" applyProtection="1">
      <alignment vertical="top" wrapText="1"/>
    </xf>
    <xf numFmtId="0" fontId="4" fillId="0" borderId="9" xfId="0" applyNumberFormat="1" applyFont="1" applyFill="1" applyBorder="1" applyAlignment="1" applyProtection="1">
      <alignment vertical="top" wrapText="1"/>
    </xf>
    <xf numFmtId="0" fontId="10" fillId="0" borderId="11" xfId="0" applyNumberFormat="1" applyFont="1" applyFill="1" applyBorder="1" applyAlignment="1" applyProtection="1">
      <alignment vertical="top" wrapText="1"/>
    </xf>
    <xf numFmtId="0" fontId="8" fillId="0" borderId="9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 applyProtection="1">
      <alignment horizontal="center" vertical="top" wrapText="1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4" fillId="2" borderId="14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vertical="top" wrapText="1"/>
    </xf>
    <xf numFmtId="0" fontId="3" fillId="0" borderId="7" xfId="0" applyNumberFormat="1" applyFont="1" applyFill="1" applyBorder="1" applyAlignment="1" applyProtection="1">
      <alignment vertical="top" wrapText="1"/>
    </xf>
    <xf numFmtId="0" fontId="3" fillId="0" borderId="14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0" fontId="3" fillId="0" borderId="6" xfId="0" applyNumberFormat="1" applyFont="1" applyFill="1" applyBorder="1" applyAlignment="1" applyProtection="1">
      <alignment vertical="top" wrapText="1"/>
    </xf>
    <xf numFmtId="0" fontId="3" fillId="0" borderId="8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9" xfId="0" applyNumberFormat="1" applyFont="1" applyFill="1" applyBorder="1" applyAlignment="1" applyProtection="1">
      <alignment vertical="top" wrapText="1"/>
    </xf>
    <xf numFmtId="0" fontId="3" fillId="0" borderId="10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0" fontId="3" fillId="0" borderId="11" xfId="0" applyNumberFormat="1" applyFont="1" applyFill="1" applyBorder="1" applyAlignment="1" applyProtection="1">
      <alignment vertical="top" wrapText="1"/>
    </xf>
    <xf numFmtId="0" fontId="3" fillId="0" borderId="12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13" xfId="0" applyNumberFormat="1" applyFont="1" applyFill="1" applyBorder="1" applyAlignment="1" applyProtection="1">
      <alignment horizontal="center" vertical="top" wrapText="1"/>
    </xf>
    <xf numFmtId="0" fontId="3" fillId="0" borderId="12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vertical="top" wrapText="1"/>
    </xf>
    <xf numFmtId="0" fontId="4" fillId="3" borderId="14" xfId="0" applyNumberFormat="1" applyFont="1" applyFill="1" applyBorder="1" applyAlignment="1" applyProtection="1">
      <alignment vertical="top" wrapText="1"/>
    </xf>
    <xf numFmtId="0" fontId="4" fillId="3" borderId="11" xfId="0" applyNumberFormat="1" applyFont="1" applyFill="1" applyBorder="1" applyAlignment="1" applyProtection="1">
      <alignment vertical="top" wrapText="1"/>
    </xf>
    <xf numFmtId="2" fontId="4" fillId="3" borderId="11" xfId="0" applyNumberFormat="1" applyFont="1" applyFill="1" applyBorder="1" applyAlignment="1" applyProtection="1">
      <alignment vertical="top" wrapText="1"/>
    </xf>
    <xf numFmtId="2" fontId="5" fillId="3" borderId="11" xfId="0" applyNumberFormat="1" applyFont="1" applyFill="1" applyBorder="1" applyAlignment="1" applyProtection="1">
      <alignment vertical="top" wrapText="1"/>
    </xf>
    <xf numFmtId="0" fontId="1" fillId="3" borderId="0" xfId="0" applyNumberFormat="1" applyFont="1" applyFill="1" applyBorder="1" applyAlignment="1" applyProtection="1"/>
    <xf numFmtId="0" fontId="8" fillId="3" borderId="11" xfId="0" applyNumberFormat="1" applyFont="1" applyFill="1" applyBorder="1" applyAlignment="1" applyProtection="1">
      <alignment vertical="top" wrapText="1"/>
    </xf>
    <xf numFmtId="2" fontId="4" fillId="3" borderId="11" xfId="0" applyNumberFormat="1" applyFont="1" applyFill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tabSelected="1" topLeftCell="A4" zoomScale="80" zoomScaleNormal="80" workbookViewId="0">
      <selection activeCell="K23" sqref="K23"/>
    </sheetView>
  </sheetViews>
  <sheetFormatPr defaultColWidth="9.1796875" defaultRowHeight="18.75" customHeight="1" x14ac:dyDescent="0.35"/>
  <cols>
    <col min="1" max="1" width="3.26953125" style="1" customWidth="1"/>
    <col min="2" max="2" width="21.453125" style="1" customWidth="1"/>
    <col min="3" max="3" width="14.54296875" style="1" customWidth="1"/>
    <col min="4" max="4" width="8" style="1" customWidth="1"/>
    <col min="5" max="5" width="7.7265625" style="1" customWidth="1"/>
    <col min="6" max="6" width="6.7265625" style="1" customWidth="1"/>
    <col min="7" max="7" width="10.453125" style="1" customWidth="1"/>
    <col min="8" max="8" width="9.26953125" style="1" customWidth="1"/>
    <col min="9" max="9" width="8.26953125" style="1" customWidth="1"/>
    <col min="10" max="10" width="9.54296875" style="1" customWidth="1"/>
    <col min="11" max="11" width="9" style="1" customWidth="1"/>
    <col min="12" max="12" width="8.1796875" style="1" customWidth="1"/>
    <col min="13" max="13" width="6.7265625" style="1" customWidth="1"/>
    <col min="14" max="14" width="10.1796875" style="1" customWidth="1"/>
    <col min="15" max="15" width="8.453125" style="1" customWidth="1"/>
    <col min="16" max="16" width="11.453125" style="1" customWidth="1"/>
  </cols>
  <sheetData>
    <row r="1" spans="1:16" ht="27" customHeight="1" x14ac:dyDescent="0.3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.75" customHeight="1" x14ac:dyDescent="0.3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.75" customHeight="1" thickBot="1" x14ac:dyDescent="0.4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 customHeight="1" thickBot="1" x14ac:dyDescent="0.4">
      <c r="A4" s="33" t="s">
        <v>58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8.75" customHeight="1" x14ac:dyDescent="0.35">
      <c r="A5" s="27" t="s">
        <v>2</v>
      </c>
      <c r="B5" s="27" t="s">
        <v>3</v>
      </c>
      <c r="C5" s="36" t="s">
        <v>4</v>
      </c>
      <c r="D5" s="27" t="s">
        <v>5</v>
      </c>
      <c r="E5" s="27" t="s">
        <v>6</v>
      </c>
      <c r="F5" s="27" t="s">
        <v>7</v>
      </c>
      <c r="G5" s="39" t="s">
        <v>8</v>
      </c>
      <c r="H5" s="40"/>
      <c r="I5" s="40"/>
      <c r="J5" s="40"/>
      <c r="K5" s="40"/>
      <c r="L5" s="40"/>
      <c r="M5" s="40"/>
      <c r="N5" s="40"/>
      <c r="O5" s="40"/>
      <c r="P5" s="41"/>
    </row>
    <row r="6" spans="1:16" ht="18.75" customHeight="1" x14ac:dyDescent="0.35">
      <c r="A6" s="28"/>
      <c r="B6" s="28"/>
      <c r="C6" s="37"/>
      <c r="D6" s="28"/>
      <c r="E6" s="28"/>
      <c r="F6" s="28"/>
      <c r="G6" s="42"/>
      <c r="H6" s="43"/>
      <c r="I6" s="43"/>
      <c r="J6" s="43"/>
      <c r="K6" s="43"/>
      <c r="L6" s="43"/>
      <c r="M6" s="43"/>
      <c r="N6" s="43"/>
      <c r="O6" s="43"/>
      <c r="P6" s="44"/>
    </row>
    <row r="7" spans="1:16" ht="18.75" customHeight="1" thickBot="1" x14ac:dyDescent="0.4">
      <c r="A7" s="28"/>
      <c r="B7" s="28"/>
      <c r="C7" s="37"/>
      <c r="D7" s="28"/>
      <c r="E7" s="28"/>
      <c r="F7" s="28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8.75" customHeight="1" thickBot="1" x14ac:dyDescent="0.4">
      <c r="A8" s="28"/>
      <c r="B8" s="28"/>
      <c r="C8" s="37"/>
      <c r="D8" s="28"/>
      <c r="E8" s="28"/>
      <c r="F8" s="28"/>
      <c r="G8" s="36" t="s">
        <v>9</v>
      </c>
      <c r="H8" s="48" t="s">
        <v>10</v>
      </c>
      <c r="I8" s="49"/>
      <c r="J8" s="49"/>
      <c r="K8" s="49"/>
      <c r="L8" s="49"/>
      <c r="M8" s="49"/>
      <c r="N8" s="49"/>
      <c r="O8" s="50"/>
      <c r="P8" s="36" t="s">
        <v>11</v>
      </c>
    </row>
    <row r="9" spans="1:16" ht="18.75" customHeight="1" thickBot="1" x14ac:dyDescent="0.4">
      <c r="A9" s="28"/>
      <c r="B9" s="28"/>
      <c r="C9" s="37"/>
      <c r="D9" s="28"/>
      <c r="E9" s="28"/>
      <c r="F9" s="28"/>
      <c r="G9" s="37"/>
      <c r="H9" s="36" t="s">
        <v>12</v>
      </c>
      <c r="I9" s="51" t="s">
        <v>45</v>
      </c>
      <c r="J9" s="52"/>
      <c r="K9" s="52"/>
      <c r="L9" s="53"/>
      <c r="M9" s="51" t="s">
        <v>13</v>
      </c>
      <c r="N9" s="52"/>
      <c r="O9" s="53"/>
      <c r="P9" s="37"/>
    </row>
    <row r="10" spans="1:16" ht="27.75" customHeight="1" thickBot="1" x14ac:dyDescent="0.4">
      <c r="A10" s="29"/>
      <c r="B10" s="29"/>
      <c r="C10" s="38"/>
      <c r="D10" s="29"/>
      <c r="E10" s="29"/>
      <c r="F10" s="29"/>
      <c r="G10" s="38"/>
      <c r="H10" s="38"/>
      <c r="I10" s="2" t="s">
        <v>14</v>
      </c>
      <c r="J10" s="18" t="s">
        <v>46</v>
      </c>
      <c r="K10" s="2" t="s">
        <v>47</v>
      </c>
      <c r="L10" s="2" t="s">
        <v>15</v>
      </c>
      <c r="M10" s="2" t="s">
        <v>16</v>
      </c>
      <c r="N10" s="2" t="s">
        <v>17</v>
      </c>
      <c r="O10" s="2" t="s">
        <v>18</v>
      </c>
      <c r="P10" s="38"/>
    </row>
    <row r="11" spans="1:16" ht="32.25" customHeight="1" thickBot="1" x14ac:dyDescent="0.4">
      <c r="A11" s="3">
        <v>1</v>
      </c>
      <c r="B11" s="4" t="s">
        <v>19</v>
      </c>
      <c r="C11" s="4" t="s">
        <v>20</v>
      </c>
      <c r="D11" s="4" t="s">
        <v>21</v>
      </c>
      <c r="E11" s="4">
        <v>60.3</v>
      </c>
      <c r="F11" s="4">
        <v>5</v>
      </c>
      <c r="G11" s="5"/>
      <c r="H11" s="5"/>
      <c r="I11" s="5"/>
      <c r="J11" s="5"/>
      <c r="K11" s="5"/>
      <c r="L11" s="5"/>
      <c r="M11" s="5"/>
      <c r="N11" s="5"/>
      <c r="O11" s="5"/>
      <c r="P11" s="5">
        <f>G11+H11+I11+K11+L11+M11+N11+O11</f>
        <v>0</v>
      </c>
    </row>
    <row r="12" spans="1:16" ht="26.25" customHeight="1" thickBot="1" x14ac:dyDescent="0.4">
      <c r="A12" s="9">
        <v>3</v>
      </c>
      <c r="B12" s="4" t="s">
        <v>22</v>
      </c>
      <c r="C12" s="4" t="s">
        <v>23</v>
      </c>
      <c r="D12" s="4" t="s">
        <v>21</v>
      </c>
      <c r="E12" s="4">
        <v>66.900000000000006</v>
      </c>
      <c r="F12" s="4">
        <v>3</v>
      </c>
      <c r="G12" s="5"/>
      <c r="H12" s="5">
        <v>1919.04</v>
      </c>
      <c r="I12" s="5"/>
      <c r="J12" s="5">
        <v>4832.08</v>
      </c>
      <c r="K12" s="5">
        <v>4545.97</v>
      </c>
      <c r="L12" s="5"/>
      <c r="M12" s="5"/>
      <c r="N12" s="5"/>
      <c r="O12" s="5"/>
      <c r="P12" s="5">
        <f>G12+H12+I12+L12+M12+N12+O12+K12</f>
        <v>6465.01</v>
      </c>
    </row>
    <row r="13" spans="1:16" s="58" customFormat="1" ht="26.25" customHeight="1" thickBot="1" x14ac:dyDescent="0.4">
      <c r="A13" s="54">
        <v>4</v>
      </c>
      <c r="B13" s="55" t="s">
        <v>24</v>
      </c>
      <c r="C13" s="55" t="s">
        <v>25</v>
      </c>
      <c r="D13" s="55" t="s">
        <v>21</v>
      </c>
      <c r="E13" s="55">
        <v>79.8</v>
      </c>
      <c r="F13" s="55">
        <v>2</v>
      </c>
      <c r="G13" s="56"/>
      <c r="H13" s="57">
        <v>2948.4</v>
      </c>
      <c r="I13" s="56"/>
      <c r="J13" s="56">
        <v>5433.2</v>
      </c>
      <c r="K13" s="56">
        <v>5242.46</v>
      </c>
      <c r="L13" s="56"/>
      <c r="M13" s="56"/>
      <c r="N13" s="56">
        <v>146.54</v>
      </c>
      <c r="O13" s="56"/>
      <c r="P13" s="56">
        <f>G13+H13+I13+L13+M13+N13+O13+K13</f>
        <v>8337.4</v>
      </c>
    </row>
    <row r="14" spans="1:16" s="58" customFormat="1" ht="28.5" customHeight="1" thickBot="1" x14ac:dyDescent="0.4">
      <c r="A14" s="54">
        <v>5</v>
      </c>
      <c r="B14" s="59" t="s">
        <v>26</v>
      </c>
      <c r="C14" s="55" t="s">
        <v>27</v>
      </c>
      <c r="D14" s="55" t="s">
        <v>21</v>
      </c>
      <c r="E14" s="55">
        <v>52.4</v>
      </c>
      <c r="F14" s="55">
        <v>1</v>
      </c>
      <c r="G14" s="56">
        <v>378.85</v>
      </c>
      <c r="H14" s="60">
        <v>546</v>
      </c>
      <c r="I14" s="56">
        <v>2677.62</v>
      </c>
      <c r="J14" s="56"/>
      <c r="K14" s="56"/>
      <c r="L14" s="56"/>
      <c r="M14" s="56"/>
      <c r="N14" s="56">
        <v>94.9</v>
      </c>
      <c r="O14" s="56"/>
      <c r="P14" s="60">
        <f>G14+H14+I14+N14</f>
        <v>3697.37</v>
      </c>
    </row>
    <row r="15" spans="1:16" s="10" customFormat="1" ht="30" customHeight="1" thickBot="1" x14ac:dyDescent="0.4">
      <c r="A15" s="6">
        <v>6</v>
      </c>
      <c r="B15" s="7" t="s">
        <v>28</v>
      </c>
      <c r="C15" s="7" t="s">
        <v>40</v>
      </c>
      <c r="D15" s="7" t="s">
        <v>21</v>
      </c>
      <c r="E15" s="7">
        <v>42.56</v>
      </c>
      <c r="F15" s="7">
        <v>2</v>
      </c>
      <c r="G15" s="8"/>
      <c r="H15" s="8">
        <v>1365</v>
      </c>
      <c r="I15" s="8"/>
      <c r="J15" s="8">
        <v>1734</v>
      </c>
      <c r="K15" s="8">
        <v>1543.26</v>
      </c>
      <c r="L15" s="8"/>
      <c r="M15" s="8"/>
      <c r="N15" s="8">
        <v>219.8</v>
      </c>
      <c r="O15" s="8"/>
      <c r="P15" s="8">
        <f>G15+H15+I15+L15+M15+N15+O15+K15</f>
        <v>3128.06</v>
      </c>
    </row>
    <row r="16" spans="1:16" ht="28.5" customHeight="1" thickBot="1" x14ac:dyDescent="0.4">
      <c r="A16" s="3">
        <v>7</v>
      </c>
      <c r="B16" s="17" t="s">
        <v>53</v>
      </c>
      <c r="C16" s="17" t="s">
        <v>52</v>
      </c>
      <c r="D16" s="4" t="s">
        <v>21</v>
      </c>
      <c r="E16" s="4">
        <v>64.5</v>
      </c>
      <c r="F16" s="4">
        <v>3</v>
      </c>
      <c r="G16" s="5"/>
      <c r="H16" s="5">
        <v>754</v>
      </c>
      <c r="I16" s="5"/>
      <c r="J16" s="5">
        <v>4474.54</v>
      </c>
      <c r="K16" s="5">
        <v>4188.43</v>
      </c>
      <c r="L16" s="5"/>
      <c r="M16" s="5"/>
      <c r="N16" s="5">
        <v>73.16</v>
      </c>
      <c r="O16" s="5"/>
      <c r="P16" s="5">
        <f>G16+H16+I16+K16+L16+M16+N16+O16</f>
        <v>5015.59</v>
      </c>
    </row>
    <row r="17" spans="1:20" ht="27" customHeight="1" thickBot="1" x14ac:dyDescent="0.4">
      <c r="A17" s="3">
        <v>8</v>
      </c>
      <c r="B17" s="4" t="s">
        <v>29</v>
      </c>
      <c r="C17" s="4" t="s">
        <v>30</v>
      </c>
      <c r="D17" s="4" t="s">
        <v>21</v>
      </c>
      <c r="E17" s="4">
        <v>46.9</v>
      </c>
      <c r="F17" s="4">
        <v>4</v>
      </c>
      <c r="G17" s="5"/>
      <c r="H17" s="5"/>
      <c r="I17" s="5"/>
      <c r="J17" s="5"/>
      <c r="K17" s="5"/>
      <c r="L17" s="5"/>
      <c r="M17" s="5"/>
      <c r="N17" s="5"/>
      <c r="O17" s="5"/>
      <c r="P17" s="5">
        <f>G17+H17+I17+K17+L17+M17+N17+O17</f>
        <v>0</v>
      </c>
    </row>
    <row r="18" spans="1:20" ht="24.75" customHeight="1" thickBot="1" x14ac:dyDescent="0.4">
      <c r="A18" s="3">
        <v>9</v>
      </c>
      <c r="B18" s="17" t="s">
        <v>31</v>
      </c>
      <c r="C18" s="4" t="s">
        <v>49</v>
      </c>
      <c r="D18" s="4" t="s">
        <v>21</v>
      </c>
      <c r="E18" s="4">
        <v>65.8</v>
      </c>
      <c r="F18" s="4">
        <v>1</v>
      </c>
      <c r="G18" s="5"/>
      <c r="H18" s="5"/>
      <c r="I18" s="5"/>
      <c r="J18" s="5"/>
      <c r="K18" s="5"/>
      <c r="L18" s="5"/>
      <c r="M18" s="5"/>
      <c r="N18" s="5"/>
      <c r="O18" s="5"/>
      <c r="P18" s="5">
        <f>H18+K18+N18</f>
        <v>0</v>
      </c>
    </row>
    <row r="19" spans="1:20" ht="30.75" customHeight="1" thickBot="1" x14ac:dyDescent="0.4">
      <c r="A19" s="3">
        <v>11</v>
      </c>
      <c r="B19" s="21" t="s">
        <v>54</v>
      </c>
      <c r="C19" s="17" t="s">
        <v>55</v>
      </c>
      <c r="D19" s="4" t="s">
        <v>21</v>
      </c>
      <c r="E19" s="4">
        <v>68.900000000000006</v>
      </c>
      <c r="F19" s="4">
        <v>4</v>
      </c>
      <c r="G19" s="5"/>
      <c r="H19" s="5">
        <v>1071.02</v>
      </c>
      <c r="I19" s="5"/>
      <c r="J19" s="5">
        <v>2518.5</v>
      </c>
      <c r="K19" s="5">
        <v>2137.02</v>
      </c>
      <c r="L19" s="5"/>
      <c r="M19" s="5"/>
      <c r="N19" s="5"/>
      <c r="O19" s="5"/>
      <c r="P19" s="5">
        <f>H19+K19</f>
        <v>3208.04</v>
      </c>
    </row>
    <row r="20" spans="1:20" ht="26.25" customHeight="1" thickBot="1" x14ac:dyDescent="0.4">
      <c r="A20" s="3">
        <v>12</v>
      </c>
      <c r="B20" s="17" t="s">
        <v>44</v>
      </c>
      <c r="C20" s="17" t="s">
        <v>43</v>
      </c>
      <c r="D20" s="4" t="s">
        <v>21</v>
      </c>
      <c r="E20" s="4">
        <v>38.4</v>
      </c>
      <c r="F20" s="4">
        <v>3</v>
      </c>
      <c r="G20" s="5"/>
      <c r="H20" s="5"/>
      <c r="I20" s="5"/>
      <c r="J20" s="5"/>
      <c r="K20" s="5"/>
      <c r="L20" s="5"/>
      <c r="M20" s="5"/>
      <c r="N20" s="5"/>
      <c r="O20" s="5"/>
      <c r="P20" s="5">
        <f>H20+K20+N20</f>
        <v>0</v>
      </c>
    </row>
    <row r="21" spans="1:20" ht="24.75" customHeight="1" thickBot="1" x14ac:dyDescent="0.4">
      <c r="A21" s="3">
        <v>13</v>
      </c>
      <c r="B21" s="4" t="s">
        <v>32</v>
      </c>
      <c r="C21" s="4" t="s">
        <v>33</v>
      </c>
      <c r="D21" s="4" t="s">
        <v>21</v>
      </c>
      <c r="E21" s="4">
        <v>50</v>
      </c>
      <c r="F21" s="4">
        <v>2</v>
      </c>
      <c r="G21" s="5"/>
      <c r="H21" s="5">
        <v>850</v>
      </c>
      <c r="I21" s="5"/>
      <c r="J21" s="5">
        <v>3000</v>
      </c>
      <c r="K21" s="5">
        <v>2809.26</v>
      </c>
      <c r="L21" s="5"/>
      <c r="M21" s="5"/>
      <c r="N21" s="5"/>
      <c r="O21" s="5"/>
      <c r="P21" s="5">
        <f>H21+K21</f>
        <v>3659.26</v>
      </c>
      <c r="R21" s="20"/>
    </row>
    <row r="22" spans="1:20" ht="29.25" customHeight="1" thickBot="1" x14ac:dyDescent="0.4">
      <c r="A22" s="3">
        <v>14</v>
      </c>
      <c r="B22" s="4" t="s">
        <v>34</v>
      </c>
      <c r="C22" s="4" t="s">
        <v>48</v>
      </c>
      <c r="D22" s="4" t="s">
        <v>21</v>
      </c>
      <c r="E22" s="4">
        <v>43.4</v>
      </c>
      <c r="F22" s="4">
        <v>5</v>
      </c>
      <c r="G22" s="5"/>
      <c r="H22" s="5"/>
      <c r="I22" s="5"/>
      <c r="J22" s="5">
        <v>4821.74</v>
      </c>
      <c r="K22" s="5">
        <v>4344.8900000000003</v>
      </c>
      <c r="L22" s="5"/>
      <c r="M22" s="5"/>
      <c r="N22" s="5"/>
      <c r="O22" s="5"/>
      <c r="P22" s="5">
        <f>H22+K22</f>
        <v>4344.8900000000003</v>
      </c>
    </row>
    <row r="23" spans="1:20" ht="29.25" customHeight="1" thickBot="1" x14ac:dyDescent="0.4">
      <c r="A23" s="3">
        <v>15</v>
      </c>
      <c r="B23" s="21" t="s">
        <v>50</v>
      </c>
      <c r="C23" s="17" t="s">
        <v>51</v>
      </c>
      <c r="D23" s="17" t="s">
        <v>21</v>
      </c>
      <c r="E23" s="4">
        <v>41.9</v>
      </c>
      <c r="F23" s="4">
        <v>4</v>
      </c>
      <c r="G23" s="5"/>
      <c r="H23" s="5"/>
      <c r="I23" s="5"/>
      <c r="J23" s="5">
        <v>4830.8</v>
      </c>
      <c r="K23" s="5">
        <v>4449.32</v>
      </c>
      <c r="L23" s="5"/>
      <c r="M23" s="5"/>
      <c r="N23" s="5"/>
      <c r="O23" s="5"/>
      <c r="P23" s="5">
        <f>H23+K23</f>
        <v>4449.32</v>
      </c>
    </row>
    <row r="24" spans="1:20" ht="29.25" customHeight="1" thickBot="1" x14ac:dyDescent="0.4">
      <c r="A24" s="3">
        <v>16</v>
      </c>
      <c r="B24" s="4" t="s">
        <v>41</v>
      </c>
      <c r="C24" s="4" t="s">
        <v>42</v>
      </c>
      <c r="D24" s="4" t="s">
        <v>21</v>
      </c>
      <c r="E24" s="4">
        <v>59.3</v>
      </c>
      <c r="F24" s="4">
        <v>3</v>
      </c>
      <c r="G24" s="5"/>
      <c r="H24" s="5">
        <v>1638</v>
      </c>
      <c r="I24" s="5"/>
      <c r="J24" s="5">
        <v>3323</v>
      </c>
      <c r="K24" s="5">
        <v>2751.28</v>
      </c>
      <c r="L24" s="5"/>
      <c r="M24" s="5"/>
      <c r="N24" s="5"/>
      <c r="O24" s="5"/>
      <c r="P24" s="5">
        <f>H24+K24</f>
        <v>4389.2800000000007</v>
      </c>
      <c r="Q24" s="20"/>
      <c r="R24" s="20"/>
    </row>
    <row r="25" spans="1:20" ht="29.25" customHeight="1" thickBot="1" x14ac:dyDescent="0.4">
      <c r="A25" s="22">
        <v>17</v>
      </c>
      <c r="B25" s="24" t="s">
        <v>56</v>
      </c>
      <c r="C25" s="25" t="s">
        <v>57</v>
      </c>
      <c r="D25" s="25" t="s">
        <v>21</v>
      </c>
      <c r="E25" s="23">
        <v>42.2</v>
      </c>
      <c r="F25" s="4">
        <v>4</v>
      </c>
      <c r="G25" s="5"/>
      <c r="H25" s="5">
        <v>2849.15</v>
      </c>
      <c r="I25" s="5"/>
      <c r="J25" s="5">
        <v>6510.87</v>
      </c>
      <c r="K25" s="5">
        <v>6224.76</v>
      </c>
      <c r="L25" s="5"/>
      <c r="M25" s="5"/>
      <c r="N25" s="5"/>
      <c r="O25" s="5"/>
      <c r="P25" s="5">
        <f>H25+K25</f>
        <v>9073.91</v>
      </c>
      <c r="Q25" s="20"/>
      <c r="R25" s="20"/>
    </row>
    <row r="26" spans="1:20" ht="26.25" customHeight="1" thickBot="1" x14ac:dyDescent="0.4">
      <c r="A26" s="34"/>
      <c r="B26" s="4" t="s">
        <v>35</v>
      </c>
      <c r="C26" s="11"/>
      <c r="D26" s="11"/>
      <c r="E26" s="11"/>
      <c r="F26" s="4">
        <v>15</v>
      </c>
      <c r="G26" s="5">
        <f>G11+G12+G15+G16+G17+G18+G19+G20+G21+G22</f>
        <v>0</v>
      </c>
      <c r="H26" s="5">
        <f>H11+H12+H15+H16+H17+H18+H19+H20+H21+H22+H24+H23+H25</f>
        <v>10446.209999999999</v>
      </c>
      <c r="I26" s="5">
        <f>I11+I12+I15+I16+I17+I18+I19+I20+I21+I22</f>
        <v>0</v>
      </c>
      <c r="J26" s="5"/>
      <c r="K26" s="5">
        <f>K12+K15+K16+K18+K19+K20+K21+K22+K24+K25+K23</f>
        <v>32994.19</v>
      </c>
      <c r="L26" s="5">
        <f>L11+L12+L15+L16+L17+L18+L19+L20+L21+L22</f>
        <v>0</v>
      </c>
      <c r="M26" s="5">
        <f>M11+M12+M15+M16+M17+M18+M19+M20+M21+M22</f>
        <v>0</v>
      </c>
      <c r="N26" s="5">
        <f>N11+N12+N15+N16+N17+N18+N19+N20+N21+N22+N24</f>
        <v>292.96000000000004</v>
      </c>
      <c r="O26" s="5"/>
      <c r="P26" s="5">
        <f>G26+H26+I26+K26+N26</f>
        <v>43733.36</v>
      </c>
      <c r="R26" s="20"/>
      <c r="T26" s="20"/>
    </row>
    <row r="27" spans="1:20" s="10" customFormat="1" ht="18.75" customHeight="1" thickBot="1" x14ac:dyDescent="0.4">
      <c r="A27" s="35"/>
      <c r="B27" s="7" t="s">
        <v>36</v>
      </c>
      <c r="C27" s="6"/>
      <c r="D27" s="6"/>
      <c r="E27" s="6"/>
      <c r="F27" s="7">
        <v>6</v>
      </c>
      <c r="G27" s="8">
        <f>G13+G14</f>
        <v>378.85</v>
      </c>
      <c r="H27" s="8">
        <f>H13+H14</f>
        <v>3494.4</v>
      </c>
      <c r="I27" s="8">
        <f>I14</f>
        <v>2677.62</v>
      </c>
      <c r="J27" s="8"/>
      <c r="K27" s="8">
        <f>K13</f>
        <v>5242.46</v>
      </c>
      <c r="L27" s="8"/>
      <c r="M27" s="8"/>
      <c r="N27" s="8">
        <f>N13+N14</f>
        <v>241.44</v>
      </c>
      <c r="O27" s="8"/>
      <c r="P27" s="8">
        <f>G27+H27+I27+K27+L27+M27+N27+O27</f>
        <v>12034.77</v>
      </c>
    </row>
    <row r="28" spans="1:20" ht="18.75" customHeight="1" thickBot="1" x14ac:dyDescent="0.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6">
        <f>SUM(P26:P27)</f>
        <v>55768.130000000005</v>
      </c>
      <c r="Q28" s="20"/>
    </row>
    <row r="29" spans="1:20" ht="19.5" customHeight="1" x14ac:dyDescent="0.35">
      <c r="B29" s="1" t="s">
        <v>37</v>
      </c>
      <c r="C29" s="13"/>
      <c r="D29" s="1" t="s">
        <v>38</v>
      </c>
    </row>
    <row r="30" spans="1:20" ht="18.75" customHeight="1" x14ac:dyDescent="0.35">
      <c r="B30" s="14"/>
      <c r="C30" s="15"/>
      <c r="D30" s="15"/>
      <c r="E30" s="15"/>
      <c r="F30" s="15"/>
      <c r="G30" s="26"/>
      <c r="H30" s="26"/>
      <c r="I30" s="26"/>
      <c r="J30" s="19"/>
      <c r="K30" s="15"/>
      <c r="L30" s="15"/>
      <c r="M30" s="15"/>
      <c r="N30" s="15"/>
      <c r="O30" s="15"/>
      <c r="P30" s="15"/>
    </row>
    <row r="31" spans="1:20" ht="18.75" customHeight="1" x14ac:dyDescent="0.35">
      <c r="B31" s="15"/>
      <c r="C31" s="15"/>
      <c r="D31" s="15"/>
      <c r="E31" s="15"/>
      <c r="F31" s="15"/>
      <c r="G31" s="26"/>
      <c r="H31" s="26"/>
      <c r="I31" s="26"/>
      <c r="J31" s="19"/>
      <c r="K31" s="15"/>
      <c r="L31" s="15"/>
      <c r="M31" s="15"/>
      <c r="N31" s="15"/>
      <c r="O31" s="15"/>
      <c r="P31" s="15"/>
    </row>
    <row r="32" spans="1:20" ht="18.75" customHeight="1" x14ac:dyDescent="0.35">
      <c r="B32" s="15"/>
      <c r="C32" s="15"/>
      <c r="D32" s="15"/>
      <c r="E32" s="15"/>
      <c r="F32" s="15"/>
      <c r="G32" s="26"/>
      <c r="H32" s="26"/>
      <c r="I32" s="26"/>
      <c r="J32" s="19"/>
      <c r="K32" s="15"/>
      <c r="L32" s="15"/>
      <c r="M32" s="15"/>
      <c r="N32" s="15"/>
      <c r="O32" s="15"/>
      <c r="P32" s="15"/>
    </row>
  </sheetData>
  <mergeCells count="19">
    <mergeCell ref="H9:H10"/>
    <mergeCell ref="I9:L9"/>
    <mergeCell ref="M9:O9"/>
    <mergeCell ref="G30:I32"/>
    <mergeCell ref="E5:E10"/>
    <mergeCell ref="F5:F10"/>
    <mergeCell ref="A1:P1"/>
    <mergeCell ref="A2:P2"/>
    <mergeCell ref="A3:P3"/>
    <mergeCell ref="A4:P4"/>
    <mergeCell ref="A26:A27"/>
    <mergeCell ref="D5:D10"/>
    <mergeCell ref="C5:C10"/>
    <mergeCell ref="G5:P7"/>
    <mergeCell ref="G8:G10"/>
    <mergeCell ref="H8:O8"/>
    <mergeCell ref="P8:P10"/>
    <mergeCell ref="A5:A10"/>
    <mergeCell ref="B5:B10"/>
  </mergeCells>
  <pageMargins left="0.70866143703460704" right="0.118110239505768" top="0" bottom="0.35433071851730302" header="0" footer="0.31496062874794001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Владелец</cp:lastModifiedBy>
  <cp:lastPrinted>2024-02-19T05:55:36Z</cp:lastPrinted>
  <dcterms:created xsi:type="dcterms:W3CDTF">2021-03-18T09:22:09Z</dcterms:created>
  <dcterms:modified xsi:type="dcterms:W3CDTF">2024-02-19T06:17:06Z</dcterms:modified>
</cp:coreProperties>
</file>